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Instruktioner" sheetId="1" state="visible" r:id="rId1"/>
    <sheet xmlns:r="http://schemas.openxmlformats.org/officeDocument/2006/relationships" name="Likviditetsbudget" sheetId="2" state="visible" r:id="rId2"/>
    <sheet xmlns:r="http://schemas.openxmlformats.org/officeDocument/2006/relationships" name="Exempel" sheetId="3" state="visible" r:id="rId3"/>
  </sheets>
  <definedNames>
    <definedName name="_xlnm.Print_Titles" localSheetId="1">'Likviditetsbudget'!$11:$12</definedName>
    <definedName name="_xlnm.Print_Titles" localSheetId="2">'Exempel'!$11:$12</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mmm yyyy"/>
  </numFmts>
  <fonts count="12">
    <font>
      <name val="Calibri"/>
      <family val="2"/>
      <color theme="1"/>
      <sz val="11"/>
      <scheme val="minor"/>
    </font>
    <font>
      <name val="Arial"/>
      <b val="1"/>
      <color rgb="00092540"/>
      <sz val="16"/>
    </font>
    <font>
      <name val="Arial"/>
      <sz val="10"/>
    </font>
    <font>
      <name val="Arial"/>
      <b val="1"/>
      <color rgb="00007BB6"/>
      <sz val="12"/>
    </font>
    <font>
      <name val="Arial"/>
      <i val="1"/>
      <color rgb="006B7280"/>
      <sz val="9"/>
    </font>
    <font>
      <name val="Arial"/>
      <color rgb="00092540"/>
      <sz val="10"/>
    </font>
    <font>
      <name val="Arial"/>
      <color rgb="000000FF"/>
      <sz val="10"/>
    </font>
    <font>
      <name val="Arial"/>
      <b val="1"/>
      <color rgb="00FFFFFF"/>
      <sz val="10"/>
    </font>
    <font>
      <name val="Arial"/>
      <color rgb="006B7280"/>
      <sz val="8"/>
    </font>
    <font>
      <name val="Arial"/>
      <b val="1"/>
      <color rgb="00000000"/>
      <sz val="10"/>
    </font>
    <font>
      <name val="Arial"/>
      <b val="1"/>
      <sz val="10"/>
    </font>
    <font>
      <name val="Arial"/>
      <color rgb="00000000"/>
      <sz val="10"/>
    </font>
  </fonts>
  <fills count="6">
    <fill>
      <patternFill/>
    </fill>
    <fill>
      <patternFill patternType="gray125"/>
    </fill>
    <fill>
      <patternFill patternType="solid">
        <fgColor rgb="00FFF6C8"/>
      </patternFill>
    </fill>
    <fill>
      <patternFill patternType="solid">
        <fgColor rgb="00092540"/>
      </patternFill>
    </fill>
    <fill>
      <patternFill patternType="solid">
        <fgColor rgb="00007BB6"/>
      </patternFill>
    </fill>
    <fill>
      <patternFill patternType="solid">
        <fgColor rgb="00E3F0F8"/>
      </patternFill>
    </fill>
  </fills>
  <borders count="7">
    <border>
      <left/>
      <right/>
      <top/>
      <bottom/>
      <diagonal/>
    </border>
    <border>
      <left style="thin">
        <color rgb="00C9D3DD"/>
      </left>
      <right style="thin">
        <color rgb="00C9D3DD"/>
      </right>
      <top style="thin">
        <color rgb="00C9D3DD"/>
      </top>
      <bottom style="thin">
        <color rgb="00C9D3DD"/>
      </bottom>
    </border>
    <border>
      <left/>
      <right/>
      <top style="thin">
        <color rgb="00C9D3DD"/>
      </top>
      <bottom/>
      <diagonal/>
    </border>
    <border>
      <left/>
      <right style="thin">
        <color rgb="00C9D3DD"/>
      </right>
      <top style="thin">
        <color rgb="00C9D3DD"/>
      </top>
      <bottom/>
      <diagonal/>
    </border>
    <border>
      <left/>
      <right/>
      <top style="thin">
        <color rgb="00C9D3DD"/>
      </top>
      <bottom style="thin">
        <color rgb="00C9D3DD"/>
      </bottom>
      <diagonal/>
    </border>
    <border>
      <left/>
      <right style="thin">
        <color rgb="00C9D3DD"/>
      </right>
      <top style="thin">
        <color rgb="00C9D3DD"/>
      </top>
      <bottom style="thin">
        <color rgb="00C9D3DD"/>
      </bottom>
      <diagonal/>
    </border>
    <border>
      <bottom style="thin">
        <color rgb="00C9D3DD"/>
      </bottom>
    </border>
  </borders>
  <cellStyleXfs count="1">
    <xf numFmtId="0" fontId="0" fillId="0" borderId="0"/>
  </cellStyleXfs>
  <cellXfs count="3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5" fillId="0" borderId="0" pivotButton="0" quotePrefix="0" xfId="0"/>
    <xf numFmtId="0" fontId="6" fillId="2" borderId="1" pivotButton="0" quotePrefix="0" xfId="0"/>
    <xf numFmtId="0" fontId="0" fillId="0" borderId="4" pivotButton="0" quotePrefix="0" xfId="0"/>
    <xf numFmtId="0" fontId="0" fillId="0" borderId="5" pivotButton="0" quotePrefix="0" xfId="0"/>
    <xf numFmtId="164" fontId="6" fillId="2" borderId="1" pivotButton="0" quotePrefix="0" xfId="0"/>
    <xf numFmtId="1" fontId="6" fillId="2" borderId="1" pivotButton="0" quotePrefix="0" xfId="0"/>
    <xf numFmtId="0" fontId="4" fillId="0" borderId="0" pivotButton="0" quotePrefix="0" xfId="0"/>
    <xf numFmtId="165" fontId="6" fillId="2" borderId="1" pivotButton="0" quotePrefix="0" xfId="0"/>
    <xf numFmtId="0" fontId="7" fillId="3" borderId="0" applyAlignment="1" pivotButton="0" quotePrefix="0" xfId="0">
      <alignment horizontal="left" vertical="center"/>
    </xf>
    <xf numFmtId="166" fontId="7" fillId="3" borderId="0" applyAlignment="1" pivotButton="0" quotePrefix="0" xfId="0">
      <alignment horizontal="center" vertical="center"/>
    </xf>
    <xf numFmtId="0" fontId="7" fillId="3" borderId="0" applyAlignment="1" pivotButton="0" quotePrefix="0" xfId="0">
      <alignment horizontal="center" vertical="center"/>
    </xf>
    <xf numFmtId="0" fontId="8" fillId="0" borderId="0" pivotButton="0" quotePrefix="0" xfId="0"/>
    <xf numFmtId="0" fontId="8" fillId="0" borderId="0" applyAlignment="1" pivotButton="0" quotePrefix="0" xfId="0">
      <alignment horizontal="center"/>
    </xf>
    <xf numFmtId="0" fontId="9" fillId="0" borderId="6" pivotButton="0" quotePrefix="0" xfId="0"/>
    <xf numFmtId="165" fontId="6" fillId="2" borderId="6" pivotButton="0" quotePrefix="0" xfId="0"/>
    <xf numFmtId="165" fontId="2" fillId="0" borderId="6" pivotButton="0" quotePrefix="0" xfId="0"/>
    <xf numFmtId="0" fontId="0" fillId="0" borderId="6" pivotButton="0" quotePrefix="0" xfId="0"/>
    <xf numFmtId="0" fontId="7" fillId="4" borderId="6" pivotButton="0" quotePrefix="0" xfId="0"/>
    <xf numFmtId="0" fontId="0" fillId="4" borderId="6" pivotButton="0" quotePrefix="0" xfId="0"/>
    <xf numFmtId="0" fontId="11" fillId="0" borderId="6" pivotButton="0" quotePrefix="0" xfId="0"/>
    <xf numFmtId="165" fontId="10" fillId="0" borderId="6" pivotButton="0" quotePrefix="0" xfId="0"/>
    <xf numFmtId="0" fontId="9" fillId="5" borderId="6" pivotButton="0" quotePrefix="0" xfId="0"/>
    <xf numFmtId="165" fontId="10" fillId="5" borderId="6" pivotButton="0" quotePrefix="0" xfId="0"/>
    <xf numFmtId="165" fontId="0" fillId="0" borderId="6" pivotButton="0" quotePrefix="0" xfId="0"/>
  </cellXfs>
  <cellStyles count="1">
    <cellStyle name="Normal" xfId="0" builtinId="0" hidden="0"/>
  </cellStyles>
  <dxfs count="1">
    <dxf>
      <font>
        <name val="Arial"/>
        <b val="1"/>
        <color rgb="00B00020"/>
        <sz val="10"/>
      </font>
      <fill>
        <patternFill patternType="solid">
          <fgColor rgb="00FD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1</col>
      <colOff>0</colOff>
      <row>0</row>
      <rowOff>0</rowOff>
    </from>
    <ext cx="1809750" cy="5238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0</col>
      <colOff>0</colOff>
      <row>0</row>
      <rowOff>0</rowOff>
    </from>
    <ext cx="1809750" cy="5238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3.xml><?xml version="1.0" encoding="utf-8"?>
<wsDr xmlns="http://schemas.openxmlformats.org/drawingml/2006/spreadsheetDrawing">
  <oneCellAnchor>
    <from>
      <col>0</col>
      <colOff>0</colOff>
      <row>0</row>
      <rowOff>0</rowOff>
    </from>
    <ext cx="1809750" cy="5238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5:B31"/>
  <sheetViews>
    <sheetView showGridLines="0" workbookViewId="0">
      <selection activeCell="A1" sqref="A1"/>
    </sheetView>
  </sheetViews>
  <sheetFormatPr baseColWidth="8" defaultRowHeight="15"/>
  <cols>
    <col width="3" customWidth="1" min="1" max="1"/>
    <col width="110" customWidth="1" min="2" max="2"/>
  </cols>
  <sheetData>
    <row r="1" ht="18" customHeight="1"/>
    <row r="2" ht="18" customHeight="1"/>
    <row r="3" ht="18" customHeight="1"/>
    <row r="5" ht="28" customHeight="1">
      <c r="B5" s="1" t="inlineStr">
        <is>
          <t>Likviditetsbudget: så använder du mallen</t>
        </is>
      </c>
    </row>
    <row r="6" ht="45" customHeight="1">
      <c r="B6" s="2" t="inlineStr">
        <is>
          <t>Mallen visar företagets planerade in- och utbetalningar månad för månad under tolv månader, och hur mycket pengar som finns på kontot vid varje månadsslut. Fliken Likviditetsbudget är tom och klar att fylla i. Fliken Exempel visar ett ifyllt fiktivt bolag så att du ser hur det ska se ut.</t>
        </is>
      </c>
    </row>
    <row r="8" ht="24" customHeight="1">
      <c r="B8" s="3" t="inlineStr">
        <is>
          <t>Vad är skillnaden mot en resultatbudget?</t>
        </is>
      </c>
    </row>
    <row r="9" ht="60" customHeight="1">
      <c r="B9" s="2" t="inlineStr">
        <is>
          <t>Resultatbudgeten visar intäkter och kostnader när de uppstår. Likviditetsbudgeten visar när pengarna faktiskt kommer in på och lämnar kontot. Ett företag kan visa vinst i resultatbudgeten och ändå sakna pengar att betala löner med, till exempel när kunderna betalar sent. Det är därför likviditetsbudgeten är det verktyg du följer löpande.</t>
        </is>
      </c>
    </row>
    <row r="11" ht="24" customHeight="1">
      <c r="B11" s="3" t="inlineStr">
        <is>
          <t>Så fyller du i mallen</t>
        </is>
      </c>
    </row>
    <row r="12" ht="30" customHeight="1">
      <c r="B12" s="2" t="inlineStr">
        <is>
          <t>1. Fyll i företagets namn, startmånad, genomsnittlig betaltid till kunder och den lägsta kassabuffert du vill hålla. Startmånaden styr rubrikerna för alla tolv månader.</t>
        </is>
      </c>
    </row>
    <row r="13" ht="30" customHeight="1">
      <c r="B13" s="2" t="inlineStr">
        <is>
          <t>2. Ingående likvida medel för månad 1 är saldot på företagets konton den första dagen i startmånaden. För följande månader hämtar mallen värdet automatiskt från föregående månads utgående likvida medel.</t>
        </is>
      </c>
    </row>
    <row r="14" ht="30" customHeight="1">
      <c r="B14" s="2" t="inlineStr">
        <is>
          <t>3. Fyll i hur mycket du räknar med att fakturera varje månad, inklusive moms. Mallen flyttar fram inbetalningen enligt betaltiden: 30 dagar betyder att fakturering i oktober blir en inbetalning i november.</t>
        </is>
      </c>
    </row>
    <row r="15" ht="30" customHeight="1">
      <c r="B15" s="2" t="inlineStr">
        <is>
          <t>4. Under Inbetalningar från kundfordringar som fanns vid start fyller du i när du väntar dig betalning för fakturor som redan är skickade. Det gäller i praktiken de första en eller två månaderna.</t>
        </is>
      </c>
    </row>
    <row r="16" ht="45" customHeight="1">
      <c r="B16" s="2" t="inlineStr">
        <is>
          <t>5. Fyll i utbetalningarna rad för rad. Ange löner netto, och arbetsgivaravgifter och avdragen skatt på den egna raden i den månad de betalas, normalt månaden efter lönen. Har företaget F-skatt lägger du preliminärskatten på raden Preliminärskatt (F-skatt), den betalas varje månad. Redovisar företaget moms kvartalsvis lägger du momsbetalningen i den månad den faktiskt dras.</t>
        </is>
      </c>
    </row>
    <row r="17" ht="30" customHeight="1">
      <c r="B17" s="2" t="inlineStr">
        <is>
          <t>6. Läs av raderna Utgående likvida medel och Marginal mot kassabuffert. Blir marginalen röd ligger kassan under din buffert den månaden, och då vet du i tid att något behöver göras.</t>
        </is>
      </c>
    </row>
    <row r="19" ht="24" customHeight="1">
      <c r="B19" s="3" t="inlineStr">
        <is>
          <t>Tips för att få nytta av budgeten</t>
        </is>
      </c>
    </row>
    <row r="20" ht="30" customHeight="1">
      <c r="B20" s="2" t="inlineStr">
        <is>
          <t>• Uppdatera budgeten varje månad. Jämför den gångna månadens budget med utfallet, kopiera sedan de ifyllda siffrorna en kolumn åt vänster, fyll i den nya sista månaden och flytta startmånaden en månad framåt. Då har du alltid tolv månader framåt.</t>
        </is>
      </c>
    </row>
    <row r="21" ht="30" customHeight="1">
      <c r="B21" s="2" t="inlineStr">
        <is>
          <t>• Var försiktig med inbetalningarna. Räkna hellre med att kunderna betalar några dagar sent än i tid. Utbetalningarna kommer nästan alltid när de ska.</t>
        </is>
      </c>
    </row>
    <row r="22" ht="30" customHeight="1">
      <c r="B22" s="2" t="inlineStr">
        <is>
          <t>• Lägg in engångsposter som investeringar, semesterlöner och skatteinbetalningar i rätt månad. Det är oftast där överraskningarna sitter.</t>
        </is>
      </c>
    </row>
    <row r="23" ht="15" customHeight="1">
      <c r="B23" s="2" t="inlineStr">
        <is>
          <t>• Gula celler med blå text är dina. Vita celler innehåller formler och ska inte skrivas över.</t>
        </is>
      </c>
    </row>
    <row r="25" ht="24" customHeight="1">
      <c r="B25" s="3" t="inlineStr">
        <is>
          <t>Betaltiden styr hur mycket pengar som är bundna</t>
        </is>
      </c>
    </row>
    <row r="26" ht="45" customHeight="1">
      <c r="B26" s="2" t="inlineStr">
        <is>
          <t>Ju längre betaltid kunderna har, desto större del av din försäljning ligger som obetalda fakturor i stället för på kontot. Prova att ändra betaltiden i cellen högst upp och se hur utgående likvida medel påverkas. Vill du frigöra pengarna i fakturorna tidigare kan fakturaköp vara ett alternativ.</t>
        </is>
      </c>
    </row>
    <row r="28" ht="24" customHeight="1">
      <c r="B28" s="3" t="inlineStr">
        <is>
          <t>Om Finansia</t>
        </is>
      </c>
    </row>
    <row r="29" ht="45" customHeight="1">
      <c r="B29" s="2" t="inlineStr">
        <is>
          <t>Finansia är ett svenskt factoringbolag med säte i Karlskrona, registrerat hos Finansinspektionen och verksamt sedan 2012. Vi är utnämnda till Di Gasell-företag tre år i rad och har 4,7 av 5 i betyg på Trustpilot, där kunderna ofta nämner sin personliga kontaktperson vid namn.</t>
        </is>
      </c>
    </row>
    <row r="31">
      <c r="B31" s="4" t="inlineStr">
        <is>
          <t>Mall från Finansia, finansia.se. Version 1.3, september 2026. Siffrorna i fliken Exempel avser ett fiktivt bolag och är endast till för att visa hur mallen används.</t>
        </is>
      </c>
    </row>
  </sheetData>
  <pageMargins left="0.75" right="0.75" top="1" bottom="1" header="0.5" footer="0.5"/>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N43"/>
  <sheetViews>
    <sheetView showGridLines="0" workbookViewId="0">
      <pane xSplit="1" ySplit="12" topLeftCell="B13" activePane="bottomRight" state="frozen"/>
      <selection pane="topRight" activeCell="A1" sqref="A1"/>
      <selection pane="bottomLeft" activeCell="A1" sqref="A1"/>
      <selection pane="bottomRight" activeCell="A1" sqref="A1"/>
    </sheetView>
  </sheetViews>
  <sheetFormatPr baseColWidth="8" defaultRowHeight="15"/>
  <cols>
    <col width="50"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13.5" customWidth="1" min="14" max="14"/>
  </cols>
  <sheetData>
    <row r="1" ht="18" customHeight="1"/>
    <row r="2" ht="18" customHeight="1"/>
    <row r="3" ht="18" customHeight="1"/>
    <row r="4"/>
    <row r="5" ht="26" customHeight="1">
      <c r="A5" s="5" t="inlineStr">
        <is>
          <t>Likviditetsbudget: rullande 12 månader</t>
        </is>
      </c>
    </row>
    <row r="6">
      <c r="A6" s="6" t="inlineStr">
        <is>
          <t>Företag</t>
        </is>
      </c>
      <c r="B6" s="7" t="n"/>
      <c r="C6" s="8" t="n"/>
      <c r="D6" s="9" t="n"/>
    </row>
    <row r="7">
      <c r="A7" s="6" t="inlineStr">
        <is>
          <t>Startmånad (första dagen i månaden)</t>
        </is>
      </c>
      <c r="B7" s="10" t="n">
        <v>46296</v>
      </c>
    </row>
    <row r="8">
      <c r="A8" s="6" t="inlineStr">
        <is>
          <t>Genomsnittlig betaltid till kunder, dagar</t>
        </is>
      </c>
      <c r="B8" s="11" t="n">
        <v>30</v>
      </c>
      <c r="C8" s="12" t="inlineStr">
        <is>
          <t>30 dagar = inbetalning månaden efter fakturering</t>
        </is>
      </c>
    </row>
    <row r="9">
      <c r="A9" s="6" t="inlineStr">
        <is>
          <t>Lägsta kassabuffert du vill hålla, kr</t>
        </is>
      </c>
      <c r="B9" s="13" t="n"/>
    </row>
    <row r="10"/>
    <row r="11" ht="22" customHeight="1">
      <c r="A11" s="14" t="inlineStr">
        <is>
          <t>Belopp i kr</t>
        </is>
      </c>
      <c r="B11" s="15">
        <f>EDATE($B$7,0)</f>
        <v/>
      </c>
      <c r="C11" s="15">
        <f>EDATE($B$7,1)</f>
        <v/>
      </c>
      <c r="D11" s="15">
        <f>EDATE($B$7,2)</f>
        <v/>
      </c>
      <c r="E11" s="15">
        <f>EDATE($B$7,3)</f>
        <v/>
      </c>
      <c r="F11" s="15">
        <f>EDATE($B$7,4)</f>
        <v/>
      </c>
      <c r="G11" s="15">
        <f>EDATE($B$7,5)</f>
        <v/>
      </c>
      <c r="H11" s="15">
        <f>EDATE($B$7,6)</f>
        <v/>
      </c>
      <c r="I11" s="15">
        <f>EDATE($B$7,7)</f>
        <v/>
      </c>
      <c r="J11" s="15">
        <f>EDATE($B$7,8)</f>
        <v/>
      </c>
      <c r="K11" s="15">
        <f>EDATE($B$7,9)</f>
        <v/>
      </c>
      <c r="L11" s="15">
        <f>EDATE($B$7,10)</f>
        <v/>
      </c>
      <c r="M11" s="15">
        <f>EDATE($B$7,11)</f>
        <v/>
      </c>
      <c r="N11" s="16" t="inlineStr">
        <is>
          <t>Summa 12 mån</t>
        </is>
      </c>
    </row>
    <row r="12">
      <c r="A12" s="17" t="inlineStr">
        <is>
          <t>Månad nr</t>
        </is>
      </c>
      <c r="B12" s="18" t="n">
        <v>1</v>
      </c>
      <c r="C12" s="18" t="n">
        <v>2</v>
      </c>
      <c r="D12" s="18" t="n">
        <v>3</v>
      </c>
      <c r="E12" s="18" t="n">
        <v>4</v>
      </c>
      <c r="F12" s="18" t="n">
        <v>5</v>
      </c>
      <c r="G12" s="18" t="n">
        <v>6</v>
      </c>
      <c r="H12" s="18" t="n">
        <v>7</v>
      </c>
      <c r="I12" s="18" t="n">
        <v>8</v>
      </c>
      <c r="J12" s="18" t="n">
        <v>9</v>
      </c>
      <c r="K12" s="18" t="n">
        <v>10</v>
      </c>
      <c r="L12" s="18" t="n">
        <v>11</v>
      </c>
      <c r="M12" s="18" t="n">
        <v>12</v>
      </c>
    </row>
    <row r="13"/>
    <row r="14">
      <c r="A14" s="19" t="inlineStr">
        <is>
          <t>Ingående likvida medel (kassa och bank)</t>
        </is>
      </c>
      <c r="B14" s="20" t="n"/>
      <c r="C14" s="21">
        <f>B38</f>
        <v/>
      </c>
      <c r="D14" s="21">
        <f>C38</f>
        <v/>
      </c>
      <c r="E14" s="21">
        <f>D38</f>
        <v/>
      </c>
      <c r="F14" s="21">
        <f>E38</f>
        <v/>
      </c>
      <c r="G14" s="21">
        <f>F38</f>
        <v/>
      </c>
      <c r="H14" s="21">
        <f>G38</f>
        <v/>
      </c>
      <c r="I14" s="21">
        <f>H38</f>
        <v/>
      </c>
      <c r="J14" s="21">
        <f>I38</f>
        <v/>
      </c>
      <c r="K14" s="21">
        <f>J38</f>
        <v/>
      </c>
      <c r="L14" s="21">
        <f>K38</f>
        <v/>
      </c>
      <c r="M14" s="21">
        <f>L38</f>
        <v/>
      </c>
      <c r="N14" s="22" t="n"/>
    </row>
    <row r="15">
      <c r="A15" s="22" t="n"/>
      <c r="B15" s="22" t="n"/>
      <c r="C15" s="22" t="n"/>
      <c r="D15" s="22" t="n"/>
      <c r="E15" s="22" t="n"/>
      <c r="F15" s="22" t="n"/>
      <c r="G15" s="22" t="n"/>
      <c r="H15" s="22" t="n"/>
      <c r="I15" s="22" t="n"/>
      <c r="J15" s="22" t="n"/>
      <c r="K15" s="22" t="n"/>
      <c r="L15" s="22" t="n"/>
      <c r="M15" s="22" t="n"/>
      <c r="N15" s="22" t="n"/>
    </row>
    <row r="16">
      <c r="A16" s="23" t="inlineStr">
        <is>
          <t>INBETALNINGAR</t>
        </is>
      </c>
      <c r="B16" s="24" t="n"/>
      <c r="C16" s="24" t="n"/>
      <c r="D16" s="24" t="n"/>
      <c r="E16" s="24" t="n"/>
      <c r="F16" s="24" t="n"/>
      <c r="G16" s="24" t="n"/>
      <c r="H16" s="24" t="n"/>
      <c r="I16" s="24" t="n"/>
      <c r="J16" s="24" t="n"/>
      <c r="K16" s="24" t="n"/>
      <c r="L16" s="24" t="n"/>
      <c r="M16" s="24" t="n"/>
      <c r="N16" s="24" t="n"/>
    </row>
    <row r="17">
      <c r="A17" s="25" t="inlineStr">
        <is>
          <t>Fakturering till kunder (inkl. moms)</t>
        </is>
      </c>
      <c r="B17" s="20" t="n"/>
      <c r="C17" s="20" t="n"/>
      <c r="D17" s="20" t="n"/>
      <c r="E17" s="20" t="n"/>
      <c r="F17" s="20" t="n"/>
      <c r="G17" s="20" t="n"/>
      <c r="H17" s="20" t="n"/>
      <c r="I17" s="20" t="n"/>
      <c r="J17" s="20" t="n"/>
      <c r="K17" s="20" t="n"/>
      <c r="L17" s="20" t="n"/>
      <c r="M17" s="20" t="n"/>
      <c r="N17" s="26">
        <f>SUM(B17:M17)</f>
        <v/>
      </c>
    </row>
    <row r="18">
      <c r="A18" s="25" t="inlineStr">
        <is>
          <t>Inbetalningar från kundfordringar som fanns vid start</t>
        </is>
      </c>
      <c r="B18" s="20" t="n"/>
      <c r="C18" s="20" t="n"/>
      <c r="D18" s="20" t="n"/>
      <c r="E18" s="20" t="n"/>
      <c r="F18" s="20" t="n"/>
      <c r="G18" s="20" t="n"/>
      <c r="H18" s="20" t="n"/>
      <c r="I18" s="20" t="n"/>
      <c r="J18" s="20" t="n"/>
      <c r="K18" s="20" t="n"/>
      <c r="L18" s="20" t="n"/>
      <c r="M18" s="20" t="n"/>
      <c r="N18" s="26">
        <f>SUM(B18:M18)</f>
        <v/>
      </c>
    </row>
    <row r="19">
      <c r="A19" s="25" t="inlineStr">
        <is>
          <t>Kundinbetalningar (beräknas utifrån betaltid)</t>
        </is>
      </c>
      <c r="B19" s="21">
        <f>B18+IF(B$12&gt;ROUND($B$8/30,0),INDEX($B$17:$M$17,1,B$12-ROUND($B$8/30,0)),0)</f>
        <v/>
      </c>
      <c r="C19" s="21">
        <f>C18+IF(C$12&gt;ROUND($B$8/30,0),INDEX($B$17:$M$17,1,C$12-ROUND($B$8/30,0)),0)</f>
        <v/>
      </c>
      <c r="D19" s="21">
        <f>D18+IF(D$12&gt;ROUND($B$8/30,0),INDEX($B$17:$M$17,1,D$12-ROUND($B$8/30,0)),0)</f>
        <v/>
      </c>
      <c r="E19" s="21">
        <f>E18+IF(E$12&gt;ROUND($B$8/30,0),INDEX($B$17:$M$17,1,E$12-ROUND($B$8/30,0)),0)</f>
        <v/>
      </c>
      <c r="F19" s="21">
        <f>F18+IF(F$12&gt;ROUND($B$8/30,0),INDEX($B$17:$M$17,1,F$12-ROUND($B$8/30,0)),0)</f>
        <v/>
      </c>
      <c r="G19" s="21">
        <f>G18+IF(G$12&gt;ROUND($B$8/30,0),INDEX($B$17:$M$17,1,G$12-ROUND($B$8/30,0)),0)</f>
        <v/>
      </c>
      <c r="H19" s="21">
        <f>H18+IF(H$12&gt;ROUND($B$8/30,0),INDEX($B$17:$M$17,1,H$12-ROUND($B$8/30,0)),0)</f>
        <v/>
      </c>
      <c r="I19" s="21">
        <f>I18+IF(I$12&gt;ROUND($B$8/30,0),INDEX($B$17:$M$17,1,I$12-ROUND($B$8/30,0)),0)</f>
        <v/>
      </c>
      <c r="J19" s="21">
        <f>J18+IF(J$12&gt;ROUND($B$8/30,0),INDEX($B$17:$M$17,1,J$12-ROUND($B$8/30,0)),0)</f>
        <v/>
      </c>
      <c r="K19" s="21">
        <f>K18+IF(K$12&gt;ROUND($B$8/30,0),INDEX($B$17:$M$17,1,K$12-ROUND($B$8/30,0)),0)</f>
        <v/>
      </c>
      <c r="L19" s="21">
        <f>L18+IF(L$12&gt;ROUND($B$8/30,0),INDEX($B$17:$M$17,1,L$12-ROUND($B$8/30,0)),0)</f>
        <v/>
      </c>
      <c r="M19" s="21">
        <f>M18+IF(M$12&gt;ROUND($B$8/30,0),INDEX($B$17:$M$17,1,M$12-ROUND($B$8/30,0)),0)</f>
        <v/>
      </c>
      <c r="N19" s="26">
        <f>SUM(B19:M19)</f>
        <v/>
      </c>
    </row>
    <row r="20">
      <c r="A20" s="25" t="inlineStr">
        <is>
          <t>Övriga inbetalningar</t>
        </is>
      </c>
      <c r="B20" s="20" t="n"/>
      <c r="C20" s="20" t="n"/>
      <c r="D20" s="20" t="n"/>
      <c r="E20" s="20" t="n"/>
      <c r="F20" s="20" t="n"/>
      <c r="G20" s="20" t="n"/>
      <c r="H20" s="20" t="n"/>
      <c r="I20" s="20" t="n"/>
      <c r="J20" s="20" t="n"/>
      <c r="K20" s="20" t="n"/>
      <c r="L20" s="20" t="n"/>
      <c r="M20" s="20" t="n"/>
      <c r="N20" s="26">
        <f>SUM(B20:M20)</f>
        <v/>
      </c>
    </row>
    <row r="21">
      <c r="A21" s="25" t="inlineStr">
        <is>
          <t>Nya banklån och ägartillskott</t>
        </is>
      </c>
      <c r="B21" s="20" t="n"/>
      <c r="C21" s="20" t="n"/>
      <c r="D21" s="20" t="n"/>
      <c r="E21" s="20" t="n"/>
      <c r="F21" s="20" t="n"/>
      <c r="G21" s="20" t="n"/>
      <c r="H21" s="20" t="n"/>
      <c r="I21" s="20" t="n"/>
      <c r="J21" s="20" t="n"/>
      <c r="K21" s="20" t="n"/>
      <c r="L21" s="20" t="n"/>
      <c r="M21" s="20" t="n"/>
      <c r="N21" s="26">
        <f>SUM(B21:M21)</f>
        <v/>
      </c>
    </row>
    <row r="22">
      <c r="A22" s="27" t="inlineStr">
        <is>
          <t>Summa inbetalningar</t>
        </is>
      </c>
      <c r="B22" s="28">
        <f>B19+B20+B21</f>
        <v/>
      </c>
      <c r="C22" s="28">
        <f>C19+C20+C21</f>
        <v/>
      </c>
      <c r="D22" s="28">
        <f>D19+D20+D21</f>
        <v/>
      </c>
      <c r="E22" s="28">
        <f>E19+E20+E21</f>
        <v/>
      </c>
      <c r="F22" s="28">
        <f>F19+F20+F21</f>
        <v/>
      </c>
      <c r="G22" s="28">
        <f>G19+G20+G21</f>
        <v/>
      </c>
      <c r="H22" s="28">
        <f>H19+H20+H21</f>
        <v/>
      </c>
      <c r="I22" s="28">
        <f>I19+I20+I21</f>
        <v/>
      </c>
      <c r="J22" s="28">
        <f>J19+J20+J21</f>
        <v/>
      </c>
      <c r="K22" s="28">
        <f>K19+K20+K21</f>
        <v/>
      </c>
      <c r="L22" s="28">
        <f>L19+L20+L21</f>
        <v/>
      </c>
      <c r="M22" s="28">
        <f>M19+M20+M21</f>
        <v/>
      </c>
      <c r="N22" s="28">
        <f>SUM(B22:M22)</f>
        <v/>
      </c>
    </row>
    <row r="23">
      <c r="A23" s="22" t="n"/>
      <c r="B23" s="22" t="n"/>
      <c r="C23" s="22" t="n"/>
      <c r="D23" s="22" t="n"/>
      <c r="E23" s="22" t="n"/>
      <c r="F23" s="22" t="n"/>
      <c r="G23" s="22" t="n"/>
      <c r="H23" s="22" t="n"/>
      <c r="I23" s="22" t="n"/>
      <c r="J23" s="22" t="n"/>
      <c r="K23" s="22" t="n"/>
      <c r="L23" s="22" t="n"/>
      <c r="M23" s="22" t="n"/>
      <c r="N23" s="22" t="n"/>
    </row>
    <row r="24">
      <c r="A24" s="23" t="inlineStr">
        <is>
          <t>UTBETALNINGAR</t>
        </is>
      </c>
      <c r="B24" s="24" t="n"/>
      <c r="C24" s="24" t="n"/>
      <c r="D24" s="24" t="n"/>
      <c r="E24" s="24" t="n"/>
      <c r="F24" s="24" t="n"/>
      <c r="G24" s="24" t="n"/>
      <c r="H24" s="24" t="n"/>
      <c r="I24" s="24" t="n"/>
      <c r="J24" s="24" t="n"/>
      <c r="K24" s="24" t="n"/>
      <c r="L24" s="24" t="n"/>
      <c r="M24" s="24" t="n"/>
      <c r="N24" s="24" t="n"/>
    </row>
    <row r="25">
      <c r="A25" s="25" t="inlineStr">
        <is>
          <t>Leverantörsbetalningar (inkl. moms)</t>
        </is>
      </c>
      <c r="B25" s="20" t="n"/>
      <c r="C25" s="20" t="n"/>
      <c r="D25" s="20" t="n"/>
      <c r="E25" s="20" t="n"/>
      <c r="F25" s="20" t="n"/>
      <c r="G25" s="20" t="n"/>
      <c r="H25" s="20" t="n"/>
      <c r="I25" s="20" t="n"/>
      <c r="J25" s="20" t="n"/>
      <c r="K25" s="20" t="n"/>
      <c r="L25" s="20" t="n"/>
      <c r="M25" s="20" t="n"/>
      <c r="N25" s="26">
        <f>SUM(B25:M25)</f>
        <v/>
      </c>
    </row>
    <row r="26">
      <c r="A26" s="25" t="inlineStr">
        <is>
          <t>Löner, netto</t>
        </is>
      </c>
      <c r="B26" s="20" t="n"/>
      <c r="C26" s="20" t="n"/>
      <c r="D26" s="20" t="n"/>
      <c r="E26" s="20" t="n"/>
      <c r="F26" s="20" t="n"/>
      <c r="G26" s="20" t="n"/>
      <c r="H26" s="20" t="n"/>
      <c r="I26" s="20" t="n"/>
      <c r="J26" s="20" t="n"/>
      <c r="K26" s="20" t="n"/>
      <c r="L26" s="20" t="n"/>
      <c r="M26" s="20" t="n"/>
      <c r="N26" s="26">
        <f>SUM(B26:M26)</f>
        <v/>
      </c>
    </row>
    <row r="27">
      <c r="A27" s="25" t="inlineStr">
        <is>
          <t>Arbetsgivaravgifter och avdragen skatt</t>
        </is>
      </c>
      <c r="B27" s="20" t="n"/>
      <c r="C27" s="20" t="n"/>
      <c r="D27" s="20" t="n"/>
      <c r="E27" s="20" t="n"/>
      <c r="F27" s="20" t="n"/>
      <c r="G27" s="20" t="n"/>
      <c r="H27" s="20" t="n"/>
      <c r="I27" s="20" t="n"/>
      <c r="J27" s="20" t="n"/>
      <c r="K27" s="20" t="n"/>
      <c r="L27" s="20" t="n"/>
      <c r="M27" s="20" t="n"/>
      <c r="N27" s="26">
        <f>SUM(B27:M27)</f>
        <v/>
      </c>
    </row>
    <row r="28">
      <c r="A28" s="25" t="inlineStr">
        <is>
          <t>Moms att betala</t>
        </is>
      </c>
      <c r="B28" s="20" t="n"/>
      <c r="C28" s="20" t="n"/>
      <c r="D28" s="20" t="n"/>
      <c r="E28" s="20" t="n"/>
      <c r="F28" s="20" t="n"/>
      <c r="G28" s="20" t="n"/>
      <c r="H28" s="20" t="n"/>
      <c r="I28" s="20" t="n"/>
      <c r="J28" s="20" t="n"/>
      <c r="K28" s="20" t="n"/>
      <c r="L28" s="20" t="n"/>
      <c r="M28" s="20" t="n"/>
      <c r="N28" s="26">
        <f>SUM(B28:M28)</f>
        <v/>
      </c>
    </row>
    <row r="29">
      <c r="A29" s="25" t="inlineStr">
        <is>
          <t>Preliminärskatt (F-skatt)</t>
        </is>
      </c>
      <c r="B29" s="20" t="n"/>
      <c r="C29" s="20" t="n"/>
      <c r="D29" s="20" t="n"/>
      <c r="E29" s="20" t="n"/>
      <c r="F29" s="20" t="n"/>
      <c r="G29" s="20" t="n"/>
      <c r="H29" s="20" t="n"/>
      <c r="I29" s="20" t="n"/>
      <c r="J29" s="20" t="n"/>
      <c r="K29" s="20" t="n"/>
      <c r="L29" s="20" t="n"/>
      <c r="M29" s="20" t="n"/>
      <c r="N29" s="26">
        <f>SUM(B29:M29)</f>
        <v/>
      </c>
    </row>
    <row r="30">
      <c r="A30" s="25" t="inlineStr">
        <is>
          <t>Hyra och lokalkostnader</t>
        </is>
      </c>
      <c r="B30" s="20" t="n"/>
      <c r="C30" s="20" t="n"/>
      <c r="D30" s="20" t="n"/>
      <c r="E30" s="20" t="n"/>
      <c r="F30" s="20" t="n"/>
      <c r="G30" s="20" t="n"/>
      <c r="H30" s="20" t="n"/>
      <c r="I30" s="20" t="n"/>
      <c r="J30" s="20" t="n"/>
      <c r="K30" s="20" t="n"/>
      <c r="L30" s="20" t="n"/>
      <c r="M30" s="20" t="n"/>
      <c r="N30" s="26">
        <f>SUM(B30:M30)</f>
        <v/>
      </c>
    </row>
    <row r="31">
      <c r="A31" s="25" t="inlineStr">
        <is>
          <t>Övriga rörelsekostnader</t>
        </is>
      </c>
      <c r="B31" s="20" t="n"/>
      <c r="C31" s="20" t="n"/>
      <c r="D31" s="20" t="n"/>
      <c r="E31" s="20" t="n"/>
      <c r="F31" s="20" t="n"/>
      <c r="G31" s="20" t="n"/>
      <c r="H31" s="20" t="n"/>
      <c r="I31" s="20" t="n"/>
      <c r="J31" s="20" t="n"/>
      <c r="K31" s="20" t="n"/>
      <c r="L31" s="20" t="n"/>
      <c r="M31" s="20" t="n"/>
      <c r="N31" s="26">
        <f>SUM(B31:M31)</f>
        <v/>
      </c>
    </row>
    <row r="32">
      <c r="A32" s="25" t="inlineStr">
        <is>
          <t>Räntor och amorteringar</t>
        </is>
      </c>
      <c r="B32" s="20" t="n"/>
      <c r="C32" s="20" t="n"/>
      <c r="D32" s="20" t="n"/>
      <c r="E32" s="20" t="n"/>
      <c r="F32" s="20" t="n"/>
      <c r="G32" s="20" t="n"/>
      <c r="H32" s="20" t="n"/>
      <c r="I32" s="20" t="n"/>
      <c r="J32" s="20" t="n"/>
      <c r="K32" s="20" t="n"/>
      <c r="L32" s="20" t="n"/>
      <c r="M32" s="20" t="n"/>
      <c r="N32" s="26">
        <f>SUM(B32:M32)</f>
        <v/>
      </c>
    </row>
    <row r="33">
      <c r="A33" s="25" t="inlineStr">
        <is>
          <t>Investeringar</t>
        </is>
      </c>
      <c r="B33" s="20" t="n"/>
      <c r="C33" s="20" t="n"/>
      <c r="D33" s="20" t="n"/>
      <c r="E33" s="20" t="n"/>
      <c r="F33" s="20" t="n"/>
      <c r="G33" s="20" t="n"/>
      <c r="H33" s="20" t="n"/>
      <c r="I33" s="20" t="n"/>
      <c r="J33" s="20" t="n"/>
      <c r="K33" s="20" t="n"/>
      <c r="L33" s="20" t="n"/>
      <c r="M33" s="20" t="n"/>
      <c r="N33" s="26">
        <f>SUM(B33:M33)</f>
        <v/>
      </c>
    </row>
    <row r="34">
      <c r="A34" s="25" t="inlineStr">
        <is>
          <t>Övriga utbetalningar</t>
        </is>
      </c>
      <c r="B34" s="20" t="n"/>
      <c r="C34" s="20" t="n"/>
      <c r="D34" s="20" t="n"/>
      <c r="E34" s="20" t="n"/>
      <c r="F34" s="20" t="n"/>
      <c r="G34" s="20" t="n"/>
      <c r="H34" s="20" t="n"/>
      <c r="I34" s="20" t="n"/>
      <c r="J34" s="20" t="n"/>
      <c r="K34" s="20" t="n"/>
      <c r="L34" s="20" t="n"/>
      <c r="M34" s="20" t="n"/>
      <c r="N34" s="26">
        <f>SUM(B34:M34)</f>
        <v/>
      </c>
    </row>
    <row r="35">
      <c r="A35" s="27" t="inlineStr">
        <is>
          <t>Summa utbetalningar</t>
        </is>
      </c>
      <c r="B35" s="28">
        <f>SUM(B25:B34)</f>
        <v/>
      </c>
      <c r="C35" s="28">
        <f>SUM(C25:C34)</f>
        <v/>
      </c>
      <c r="D35" s="28">
        <f>SUM(D25:D34)</f>
        <v/>
      </c>
      <c r="E35" s="28">
        <f>SUM(E25:E34)</f>
        <v/>
      </c>
      <c r="F35" s="28">
        <f>SUM(F25:F34)</f>
        <v/>
      </c>
      <c r="G35" s="28">
        <f>SUM(G25:G34)</f>
        <v/>
      </c>
      <c r="H35" s="28">
        <f>SUM(H25:H34)</f>
        <v/>
      </c>
      <c r="I35" s="28">
        <f>SUM(I25:I34)</f>
        <v/>
      </c>
      <c r="J35" s="28">
        <f>SUM(J25:J34)</f>
        <v/>
      </c>
      <c r="K35" s="28">
        <f>SUM(K25:K34)</f>
        <v/>
      </c>
      <c r="L35" s="28">
        <f>SUM(L25:L34)</f>
        <v/>
      </c>
      <c r="M35" s="28">
        <f>SUM(M25:M34)</f>
        <v/>
      </c>
      <c r="N35" s="28">
        <f>SUM(B35:M35)</f>
        <v/>
      </c>
    </row>
    <row r="36">
      <c r="A36" s="22" t="n"/>
      <c r="B36" s="22" t="n"/>
      <c r="C36" s="22" t="n"/>
      <c r="D36" s="22" t="n"/>
      <c r="E36" s="22" t="n"/>
      <c r="F36" s="22" t="n"/>
      <c r="G36" s="22" t="n"/>
      <c r="H36" s="22" t="n"/>
      <c r="I36" s="22" t="n"/>
      <c r="J36" s="22" t="n"/>
      <c r="K36" s="22" t="n"/>
      <c r="L36" s="22" t="n"/>
      <c r="M36" s="22" t="n"/>
      <c r="N36" s="22" t="n"/>
    </row>
    <row r="37">
      <c r="A37" s="19" t="inlineStr">
        <is>
          <t>Nettokassaflöde (inbetalningar − utbetalningar)</t>
        </is>
      </c>
      <c r="B37" s="26">
        <f>B22-B35</f>
        <v/>
      </c>
      <c r="C37" s="26">
        <f>C22-C35</f>
        <v/>
      </c>
      <c r="D37" s="26">
        <f>D22-D35</f>
        <v/>
      </c>
      <c r="E37" s="26">
        <f>E22-E35</f>
        <v/>
      </c>
      <c r="F37" s="26">
        <f>F22-F35</f>
        <v/>
      </c>
      <c r="G37" s="26">
        <f>G22-G35</f>
        <v/>
      </c>
      <c r="H37" s="26">
        <f>H22-H35</f>
        <v/>
      </c>
      <c r="I37" s="26">
        <f>I22-I35</f>
        <v/>
      </c>
      <c r="J37" s="26">
        <f>J22-J35</f>
        <v/>
      </c>
      <c r="K37" s="26">
        <f>K22-K35</f>
        <v/>
      </c>
      <c r="L37" s="26">
        <f>L22-L35</f>
        <v/>
      </c>
      <c r="M37" s="26">
        <f>M22-M35</f>
        <v/>
      </c>
      <c r="N37" s="26">
        <f>SUM(B37:M37)</f>
        <v/>
      </c>
    </row>
    <row r="38">
      <c r="A38" s="27" t="inlineStr">
        <is>
          <t>Utgående likvida medel</t>
        </is>
      </c>
      <c r="B38" s="28">
        <f>B14+B37</f>
        <v/>
      </c>
      <c r="C38" s="28">
        <f>C14+C37</f>
        <v/>
      </c>
      <c r="D38" s="28">
        <f>D14+D37</f>
        <v/>
      </c>
      <c r="E38" s="28">
        <f>E14+E37</f>
        <v/>
      </c>
      <c r="F38" s="28">
        <f>F14+F37</f>
        <v/>
      </c>
      <c r="G38" s="28">
        <f>G14+G37</f>
        <v/>
      </c>
      <c r="H38" s="28">
        <f>H14+H37</f>
        <v/>
      </c>
      <c r="I38" s="28">
        <f>I14+I37</f>
        <v/>
      </c>
      <c r="J38" s="28">
        <f>J14+J37</f>
        <v/>
      </c>
      <c r="K38" s="28">
        <f>K14+K37</f>
        <v/>
      </c>
      <c r="L38" s="28">
        <f>L14+L37</f>
        <v/>
      </c>
      <c r="M38" s="28">
        <f>M14+M37</f>
        <v/>
      </c>
      <c r="N38" s="28">
        <f>M38</f>
        <v/>
      </c>
    </row>
    <row r="39">
      <c r="A39" s="25" t="inlineStr">
        <is>
          <t>Marginal mot kassabuffert</t>
        </is>
      </c>
      <c r="B39" s="21">
        <f>B38-$B$9</f>
        <v/>
      </c>
      <c r="C39" s="21">
        <f>C38-$B$9</f>
        <v/>
      </c>
      <c r="D39" s="21">
        <f>D38-$B$9</f>
        <v/>
      </c>
      <c r="E39" s="21">
        <f>E38-$B$9</f>
        <v/>
      </c>
      <c r="F39" s="21">
        <f>F38-$B$9</f>
        <v/>
      </c>
      <c r="G39" s="21">
        <f>G38-$B$9</f>
        <v/>
      </c>
      <c r="H39" s="21">
        <f>H38-$B$9</f>
        <v/>
      </c>
      <c r="I39" s="21">
        <f>I38-$B$9</f>
        <v/>
      </c>
      <c r="J39" s="21">
        <f>J38-$B$9</f>
        <v/>
      </c>
      <c r="K39" s="21">
        <f>K38-$B$9</f>
        <v/>
      </c>
      <c r="L39" s="21">
        <f>L38-$B$9</f>
        <v/>
      </c>
      <c r="M39" s="21">
        <f>M38-$B$9</f>
        <v/>
      </c>
      <c r="N39" s="29">
        <f>M39</f>
        <v/>
      </c>
    </row>
    <row r="40"/>
    <row r="41">
      <c r="A41" s="12" t="inlineStr">
        <is>
          <t>Gula celler med blå text fylls i av dig. Vita celler innehåller formler och ska inte ändras. Röd markering = utgående likvida medel under din kassabuffert.</t>
        </is>
      </c>
    </row>
    <row r="42">
      <c r="A42" s="12" t="inlineStr">
        <is>
          <t>Kundinbetalningarna beräknas genom att faktureringen flyttas fram med betaltiden avrundad till hela månader (t.ex. 30 dagar = 1 månad, 45 dagar = 2 månader).</t>
        </is>
      </c>
    </row>
    <row r="43">
      <c r="A43" s="12" t="inlineStr">
        <is>
          <t>Mall från Finansia, finansia.se. Version 1.3, september 2026.</t>
        </is>
      </c>
    </row>
  </sheetData>
  <mergeCells count="1">
    <mergeCell ref="B6:D6"/>
  </mergeCells>
  <conditionalFormatting sqref="B39:N39">
    <cfRule type="cellIs" priority="1" operator="lessThan" dxfId="0">
      <formula>0</formula>
    </cfRule>
  </conditionalFormatting>
  <conditionalFormatting sqref="B38:N38">
    <cfRule type="cellIs" priority="2" operator="lessThan" dxfId="0">
      <formula>0</formula>
    </cfRule>
  </conditionalFormatting>
  <pageMargins left="0.4" right="0.4" top="0.5" bottom="0.5"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N43"/>
  <sheetViews>
    <sheetView showGridLines="0" workbookViewId="0">
      <pane xSplit="1" ySplit="12" topLeftCell="B13" activePane="bottomRight" state="frozen"/>
      <selection pane="topRight" activeCell="A1" sqref="A1"/>
      <selection pane="bottomLeft" activeCell="A1" sqref="A1"/>
      <selection pane="bottomRight" activeCell="A1" sqref="A1"/>
    </sheetView>
  </sheetViews>
  <sheetFormatPr baseColWidth="8" defaultRowHeight="15"/>
  <cols>
    <col width="50" customWidth="1" min="1" max="1"/>
    <col width="13.5" customWidth="1" min="2" max="2"/>
    <col width="13.5" customWidth="1" min="3" max="3"/>
    <col width="13.5" customWidth="1" min="4" max="4"/>
    <col width="13.5" customWidth="1" min="5" max="5"/>
    <col width="13.5" customWidth="1" min="6" max="6"/>
    <col width="13.5" customWidth="1" min="7" max="7"/>
    <col width="13.5" customWidth="1" min="8" max="8"/>
    <col width="13.5" customWidth="1" min="9" max="9"/>
    <col width="13.5" customWidth="1" min="10" max="10"/>
    <col width="13.5" customWidth="1" min="11" max="11"/>
    <col width="13.5" customWidth="1" min="12" max="12"/>
    <col width="13.5" customWidth="1" min="13" max="13"/>
    <col width="13.5" customWidth="1" min="14" max="14"/>
  </cols>
  <sheetData>
    <row r="1" ht="18" customHeight="1"/>
    <row r="2" ht="18" customHeight="1"/>
    <row r="3" ht="18" customHeight="1"/>
    <row r="4"/>
    <row r="5" ht="26" customHeight="1">
      <c r="A5" s="5" t="inlineStr">
        <is>
          <t>Likviditetsbudget: rullande 12 månader</t>
        </is>
      </c>
    </row>
    <row r="6">
      <c r="A6" s="6" t="inlineStr">
        <is>
          <t>Företag</t>
        </is>
      </c>
      <c r="B6" s="7" t="inlineStr">
        <is>
          <t>Exempel Konsult AB</t>
        </is>
      </c>
      <c r="C6" s="8" t="n"/>
      <c r="D6" s="9" t="n"/>
    </row>
    <row r="7">
      <c r="A7" s="6" t="inlineStr">
        <is>
          <t>Startmånad (första dagen i månaden)</t>
        </is>
      </c>
      <c r="B7" s="10" t="n">
        <v>46296</v>
      </c>
    </row>
    <row r="8">
      <c r="A8" s="6" t="inlineStr">
        <is>
          <t>Genomsnittlig betaltid till kunder, dagar</t>
        </is>
      </c>
      <c r="B8" s="11" t="n">
        <v>30</v>
      </c>
      <c r="C8" s="12" t="inlineStr">
        <is>
          <t>30 dagar = inbetalning månaden efter fakturering</t>
        </is>
      </c>
    </row>
    <row r="9">
      <c r="A9" s="6" t="inlineStr">
        <is>
          <t>Lägsta kassabuffert du vill hålla, kr</t>
        </is>
      </c>
      <c r="B9" s="13" t="n">
        <v>150000</v>
      </c>
    </row>
    <row r="10"/>
    <row r="11" ht="22" customHeight="1">
      <c r="A11" s="14" t="inlineStr">
        <is>
          <t>Belopp i kr</t>
        </is>
      </c>
      <c r="B11" s="15">
        <f>EDATE($B$7,0)</f>
        <v/>
      </c>
      <c r="C11" s="15">
        <f>EDATE($B$7,1)</f>
        <v/>
      </c>
      <c r="D11" s="15">
        <f>EDATE($B$7,2)</f>
        <v/>
      </c>
      <c r="E11" s="15">
        <f>EDATE($B$7,3)</f>
        <v/>
      </c>
      <c r="F11" s="15">
        <f>EDATE($B$7,4)</f>
        <v/>
      </c>
      <c r="G11" s="15">
        <f>EDATE($B$7,5)</f>
        <v/>
      </c>
      <c r="H11" s="15">
        <f>EDATE($B$7,6)</f>
        <v/>
      </c>
      <c r="I11" s="15">
        <f>EDATE($B$7,7)</f>
        <v/>
      </c>
      <c r="J11" s="15">
        <f>EDATE($B$7,8)</f>
        <v/>
      </c>
      <c r="K11" s="15">
        <f>EDATE($B$7,9)</f>
        <v/>
      </c>
      <c r="L11" s="15">
        <f>EDATE($B$7,10)</f>
        <v/>
      </c>
      <c r="M11" s="15">
        <f>EDATE($B$7,11)</f>
        <v/>
      </c>
      <c r="N11" s="16" t="inlineStr">
        <is>
          <t>Summa 12 mån</t>
        </is>
      </c>
    </row>
    <row r="12">
      <c r="A12" s="17" t="inlineStr">
        <is>
          <t>Månad nr</t>
        </is>
      </c>
      <c r="B12" s="18" t="n">
        <v>1</v>
      </c>
      <c r="C12" s="18" t="n">
        <v>2</v>
      </c>
      <c r="D12" s="18" t="n">
        <v>3</v>
      </c>
      <c r="E12" s="18" t="n">
        <v>4</v>
      </c>
      <c r="F12" s="18" t="n">
        <v>5</v>
      </c>
      <c r="G12" s="18" t="n">
        <v>6</v>
      </c>
      <c r="H12" s="18" t="n">
        <v>7</v>
      </c>
      <c r="I12" s="18" t="n">
        <v>8</v>
      </c>
      <c r="J12" s="18" t="n">
        <v>9</v>
      </c>
      <c r="K12" s="18" t="n">
        <v>10</v>
      </c>
      <c r="L12" s="18" t="n">
        <v>11</v>
      </c>
      <c r="M12" s="18" t="n">
        <v>12</v>
      </c>
    </row>
    <row r="13"/>
    <row r="14">
      <c r="A14" s="19" t="inlineStr">
        <is>
          <t>Ingående likvida medel (kassa och bank)</t>
        </is>
      </c>
      <c r="B14" s="20" t="n">
        <v>510000</v>
      </c>
      <c r="C14" s="21">
        <f>B38</f>
        <v/>
      </c>
      <c r="D14" s="21">
        <f>C38</f>
        <v/>
      </c>
      <c r="E14" s="21">
        <f>D38</f>
        <v/>
      </c>
      <c r="F14" s="21">
        <f>E38</f>
        <v/>
      </c>
      <c r="G14" s="21">
        <f>F38</f>
        <v/>
      </c>
      <c r="H14" s="21">
        <f>G38</f>
        <v/>
      </c>
      <c r="I14" s="21">
        <f>H38</f>
        <v/>
      </c>
      <c r="J14" s="21">
        <f>I38</f>
        <v/>
      </c>
      <c r="K14" s="21">
        <f>J38</f>
        <v/>
      </c>
      <c r="L14" s="21">
        <f>K38</f>
        <v/>
      </c>
      <c r="M14" s="21">
        <f>L38</f>
        <v/>
      </c>
      <c r="N14" s="22" t="n"/>
    </row>
    <row r="15">
      <c r="A15" s="22" t="n"/>
      <c r="B15" s="22" t="n"/>
      <c r="C15" s="22" t="n"/>
      <c r="D15" s="22" t="n"/>
      <c r="E15" s="22" t="n"/>
      <c r="F15" s="22" t="n"/>
      <c r="G15" s="22" t="n"/>
      <c r="H15" s="22" t="n"/>
      <c r="I15" s="22" t="n"/>
      <c r="J15" s="22" t="n"/>
      <c r="K15" s="22" t="n"/>
      <c r="L15" s="22" t="n"/>
      <c r="M15" s="22" t="n"/>
      <c r="N15" s="22" t="n"/>
    </row>
    <row r="16">
      <c r="A16" s="23" t="inlineStr">
        <is>
          <t>INBETALNINGAR</t>
        </is>
      </c>
      <c r="B16" s="24" t="n"/>
      <c r="C16" s="24" t="n"/>
      <c r="D16" s="24" t="n"/>
      <c r="E16" s="24" t="n"/>
      <c r="F16" s="24" t="n"/>
      <c r="G16" s="24" t="n"/>
      <c r="H16" s="24" t="n"/>
      <c r="I16" s="24" t="n"/>
      <c r="J16" s="24" t="n"/>
      <c r="K16" s="24" t="n"/>
      <c r="L16" s="24" t="n"/>
      <c r="M16" s="24" t="n"/>
      <c r="N16" s="24" t="n"/>
    </row>
    <row r="17">
      <c r="A17" s="25" t="inlineStr">
        <is>
          <t>Fakturering till kunder (inkl. moms)</t>
        </is>
      </c>
      <c r="B17" s="20" t="n">
        <v>880000</v>
      </c>
      <c r="C17" s="20" t="n">
        <v>940000</v>
      </c>
      <c r="D17" s="20" t="n">
        <v>560000</v>
      </c>
      <c r="E17" s="20" t="n">
        <v>820000</v>
      </c>
      <c r="F17" s="20" t="n">
        <v>900000</v>
      </c>
      <c r="G17" s="20" t="n">
        <v>960000</v>
      </c>
      <c r="H17" s="20" t="n">
        <v>980000</v>
      </c>
      <c r="I17" s="20" t="n">
        <v>900000</v>
      </c>
      <c r="J17" s="20" t="n">
        <v>520000</v>
      </c>
      <c r="K17" s="20" t="n">
        <v>940000</v>
      </c>
      <c r="L17" s="20" t="n">
        <v>990000</v>
      </c>
      <c r="M17" s="20" t="n">
        <v>1020000</v>
      </c>
      <c r="N17" s="26">
        <f>SUM(B17:M17)</f>
        <v/>
      </c>
    </row>
    <row r="18">
      <c r="A18" s="25" t="inlineStr">
        <is>
          <t>Inbetalningar från kundfordringar som fanns vid start</t>
        </is>
      </c>
      <c r="B18" s="20" t="n">
        <v>860000</v>
      </c>
      <c r="C18" s="20" t="n">
        <v>0</v>
      </c>
      <c r="D18" s="20" t="n">
        <v>0</v>
      </c>
      <c r="E18" s="20" t="n">
        <v>0</v>
      </c>
      <c r="F18" s="20" t="n">
        <v>0</v>
      </c>
      <c r="G18" s="20" t="n">
        <v>0</v>
      </c>
      <c r="H18" s="20" t="n">
        <v>0</v>
      </c>
      <c r="I18" s="20" t="n">
        <v>0</v>
      </c>
      <c r="J18" s="20" t="n">
        <v>0</v>
      </c>
      <c r="K18" s="20" t="n">
        <v>0</v>
      </c>
      <c r="L18" s="20" t="n">
        <v>0</v>
      </c>
      <c r="M18" s="20" t="n">
        <v>0</v>
      </c>
      <c r="N18" s="26">
        <f>SUM(B18:M18)</f>
        <v/>
      </c>
    </row>
    <row r="19">
      <c r="A19" s="25" t="inlineStr">
        <is>
          <t>Kundinbetalningar (beräknas utifrån betaltid)</t>
        </is>
      </c>
      <c r="B19" s="21">
        <f>B18+IF(B$12&gt;ROUND($B$8/30,0),INDEX($B$17:$M$17,1,B$12-ROUND($B$8/30,0)),0)</f>
        <v/>
      </c>
      <c r="C19" s="21">
        <f>C18+IF(C$12&gt;ROUND($B$8/30,0),INDEX($B$17:$M$17,1,C$12-ROUND($B$8/30,0)),0)</f>
        <v/>
      </c>
      <c r="D19" s="21">
        <f>D18+IF(D$12&gt;ROUND($B$8/30,0),INDEX($B$17:$M$17,1,D$12-ROUND($B$8/30,0)),0)</f>
        <v/>
      </c>
      <c r="E19" s="21">
        <f>E18+IF(E$12&gt;ROUND($B$8/30,0),INDEX($B$17:$M$17,1,E$12-ROUND($B$8/30,0)),0)</f>
        <v/>
      </c>
      <c r="F19" s="21">
        <f>F18+IF(F$12&gt;ROUND($B$8/30,0),INDEX($B$17:$M$17,1,F$12-ROUND($B$8/30,0)),0)</f>
        <v/>
      </c>
      <c r="G19" s="21">
        <f>G18+IF(G$12&gt;ROUND($B$8/30,0),INDEX($B$17:$M$17,1,G$12-ROUND($B$8/30,0)),0)</f>
        <v/>
      </c>
      <c r="H19" s="21">
        <f>H18+IF(H$12&gt;ROUND($B$8/30,0),INDEX($B$17:$M$17,1,H$12-ROUND($B$8/30,0)),0)</f>
        <v/>
      </c>
      <c r="I19" s="21">
        <f>I18+IF(I$12&gt;ROUND($B$8/30,0),INDEX($B$17:$M$17,1,I$12-ROUND($B$8/30,0)),0)</f>
        <v/>
      </c>
      <c r="J19" s="21">
        <f>J18+IF(J$12&gt;ROUND($B$8/30,0),INDEX($B$17:$M$17,1,J$12-ROUND($B$8/30,0)),0)</f>
        <v/>
      </c>
      <c r="K19" s="21">
        <f>K18+IF(K$12&gt;ROUND($B$8/30,0),INDEX($B$17:$M$17,1,K$12-ROUND($B$8/30,0)),0)</f>
        <v/>
      </c>
      <c r="L19" s="21">
        <f>L18+IF(L$12&gt;ROUND($B$8/30,0),INDEX($B$17:$M$17,1,L$12-ROUND($B$8/30,0)),0)</f>
        <v/>
      </c>
      <c r="M19" s="21">
        <f>M18+IF(M$12&gt;ROUND($B$8/30,0),INDEX($B$17:$M$17,1,M$12-ROUND($B$8/30,0)),0)</f>
        <v/>
      </c>
      <c r="N19" s="26">
        <f>SUM(B19:M19)</f>
        <v/>
      </c>
    </row>
    <row r="20">
      <c r="A20" s="25" t="inlineStr">
        <is>
          <t>Övriga inbetalningar</t>
        </is>
      </c>
      <c r="B20" s="20" t="n">
        <v>0</v>
      </c>
      <c r="C20" s="20" t="n">
        <v>0</v>
      </c>
      <c r="D20" s="20" t="n">
        <v>0</v>
      </c>
      <c r="E20" s="20" t="n">
        <v>0</v>
      </c>
      <c r="F20" s="20" t="n">
        <v>0</v>
      </c>
      <c r="G20" s="20" t="n">
        <v>20000</v>
      </c>
      <c r="H20" s="20" t="n">
        <v>0</v>
      </c>
      <c r="I20" s="20" t="n">
        <v>0</v>
      </c>
      <c r="J20" s="20" t="n">
        <v>0</v>
      </c>
      <c r="K20" s="20" t="n">
        <v>0</v>
      </c>
      <c r="L20" s="20" t="n">
        <v>0</v>
      </c>
      <c r="M20" s="20" t="n">
        <v>0</v>
      </c>
      <c r="N20" s="26">
        <f>SUM(B20:M20)</f>
        <v/>
      </c>
    </row>
    <row r="21">
      <c r="A21" s="25" t="inlineStr">
        <is>
          <t>Nya banklån och ägartillskott</t>
        </is>
      </c>
      <c r="B21" s="20" t="n">
        <v>0</v>
      </c>
      <c r="C21" s="20" t="n">
        <v>0</v>
      </c>
      <c r="D21" s="20" t="n">
        <v>0</v>
      </c>
      <c r="E21" s="20" t="n">
        <v>0</v>
      </c>
      <c r="F21" s="20" t="n">
        <v>0</v>
      </c>
      <c r="G21" s="20" t="n">
        <v>0</v>
      </c>
      <c r="H21" s="20" t="n">
        <v>0</v>
      </c>
      <c r="I21" s="20" t="n">
        <v>0</v>
      </c>
      <c r="J21" s="20" t="n">
        <v>0</v>
      </c>
      <c r="K21" s="20" t="n">
        <v>0</v>
      </c>
      <c r="L21" s="20" t="n">
        <v>0</v>
      </c>
      <c r="M21" s="20" t="n">
        <v>0</v>
      </c>
      <c r="N21" s="26">
        <f>SUM(B21:M21)</f>
        <v/>
      </c>
    </row>
    <row r="22">
      <c r="A22" s="27" t="inlineStr">
        <is>
          <t>Summa inbetalningar</t>
        </is>
      </c>
      <c r="B22" s="28">
        <f>B19+B20+B21</f>
        <v/>
      </c>
      <c r="C22" s="28">
        <f>C19+C20+C21</f>
        <v/>
      </c>
      <c r="D22" s="28">
        <f>D19+D20+D21</f>
        <v/>
      </c>
      <c r="E22" s="28">
        <f>E19+E20+E21</f>
        <v/>
      </c>
      <c r="F22" s="28">
        <f>F19+F20+F21</f>
        <v/>
      </c>
      <c r="G22" s="28">
        <f>G19+G20+G21</f>
        <v/>
      </c>
      <c r="H22" s="28">
        <f>H19+H20+H21</f>
        <v/>
      </c>
      <c r="I22" s="28">
        <f>I19+I20+I21</f>
        <v/>
      </c>
      <c r="J22" s="28">
        <f>J19+J20+J21</f>
        <v/>
      </c>
      <c r="K22" s="28">
        <f>K19+K20+K21</f>
        <v/>
      </c>
      <c r="L22" s="28">
        <f>L19+L20+L21</f>
        <v/>
      </c>
      <c r="M22" s="28">
        <f>M19+M20+M21</f>
        <v/>
      </c>
      <c r="N22" s="28">
        <f>SUM(B22:M22)</f>
        <v/>
      </c>
    </row>
    <row r="23">
      <c r="A23" s="22" t="n"/>
      <c r="B23" s="22" t="n"/>
      <c r="C23" s="22" t="n"/>
      <c r="D23" s="22" t="n"/>
      <c r="E23" s="22" t="n"/>
      <c r="F23" s="22" t="n"/>
      <c r="G23" s="22" t="n"/>
      <c r="H23" s="22" t="n"/>
      <c r="I23" s="22" t="n"/>
      <c r="J23" s="22" t="n"/>
      <c r="K23" s="22" t="n"/>
      <c r="L23" s="22" t="n"/>
      <c r="M23" s="22" t="n"/>
      <c r="N23" s="22" t="n"/>
    </row>
    <row r="24">
      <c r="A24" s="23" t="inlineStr">
        <is>
          <t>UTBETALNINGAR</t>
        </is>
      </c>
      <c r="B24" s="24" t="n"/>
      <c r="C24" s="24" t="n"/>
      <c r="D24" s="24" t="n"/>
      <c r="E24" s="24" t="n"/>
      <c r="F24" s="24" t="n"/>
      <c r="G24" s="24" t="n"/>
      <c r="H24" s="24" t="n"/>
      <c r="I24" s="24" t="n"/>
      <c r="J24" s="24" t="n"/>
      <c r="K24" s="24" t="n"/>
      <c r="L24" s="24" t="n"/>
      <c r="M24" s="24" t="n"/>
      <c r="N24" s="24" t="n"/>
    </row>
    <row r="25">
      <c r="A25" s="25" t="inlineStr">
        <is>
          <t>Leverantörsbetalningar (inkl. moms)</t>
        </is>
      </c>
      <c r="B25" s="20" t="n">
        <v>140000</v>
      </c>
      <c r="C25" s="20" t="n">
        <v>150000</v>
      </c>
      <c r="D25" s="20" t="n">
        <v>120000</v>
      </c>
      <c r="E25" s="20" t="n">
        <v>130000</v>
      </c>
      <c r="F25" s="20" t="n">
        <v>140000</v>
      </c>
      <c r="G25" s="20" t="n">
        <v>150000</v>
      </c>
      <c r="H25" s="20" t="n">
        <v>150000</v>
      </c>
      <c r="I25" s="20" t="n">
        <v>140000</v>
      </c>
      <c r="J25" s="20" t="n">
        <v>110000</v>
      </c>
      <c r="K25" s="20" t="n">
        <v>140000</v>
      </c>
      <c r="L25" s="20" t="n">
        <v>150000</v>
      </c>
      <c r="M25" s="20" t="n">
        <v>155000</v>
      </c>
      <c r="N25" s="26">
        <f>SUM(B25:M25)</f>
        <v/>
      </c>
    </row>
    <row r="26">
      <c r="A26" s="25" t="inlineStr">
        <is>
          <t>Löner, netto</t>
        </is>
      </c>
      <c r="B26" s="20" t="n">
        <v>300000</v>
      </c>
      <c r="C26" s="20" t="n">
        <v>300000</v>
      </c>
      <c r="D26" s="20" t="n">
        <v>300000</v>
      </c>
      <c r="E26" s="20" t="n">
        <v>300000</v>
      </c>
      <c r="F26" s="20" t="n">
        <v>300000</v>
      </c>
      <c r="G26" s="20" t="n">
        <v>300000</v>
      </c>
      <c r="H26" s="20" t="n">
        <v>300000</v>
      </c>
      <c r="I26" s="20" t="n">
        <v>300000</v>
      </c>
      <c r="J26" s="20" t="n">
        <v>300000</v>
      </c>
      <c r="K26" s="20" t="n">
        <v>300000</v>
      </c>
      <c r="L26" s="20" t="n">
        <v>300000</v>
      </c>
      <c r="M26" s="20" t="n">
        <v>300000</v>
      </c>
      <c r="N26" s="26">
        <f>SUM(B26:M26)</f>
        <v/>
      </c>
    </row>
    <row r="27">
      <c r="A27" s="25" t="inlineStr">
        <is>
          <t>Arbetsgivaravgifter och avdragen skatt</t>
        </is>
      </c>
      <c r="B27" s="20" t="n">
        <v>200000</v>
      </c>
      <c r="C27" s="20" t="n">
        <v>200000</v>
      </c>
      <c r="D27" s="20" t="n">
        <v>200000</v>
      </c>
      <c r="E27" s="20" t="n">
        <v>200000</v>
      </c>
      <c r="F27" s="20" t="n">
        <v>200000</v>
      </c>
      <c r="G27" s="20" t="n">
        <v>200000</v>
      </c>
      <c r="H27" s="20" t="n">
        <v>200000</v>
      </c>
      <c r="I27" s="20" t="n">
        <v>200000</v>
      </c>
      <c r="J27" s="20" t="n">
        <v>200000</v>
      </c>
      <c r="K27" s="20" t="n">
        <v>200000</v>
      </c>
      <c r="L27" s="20" t="n">
        <v>200000</v>
      </c>
      <c r="M27" s="20" t="n">
        <v>200000</v>
      </c>
      <c r="N27" s="26">
        <f>SUM(B27:M27)</f>
        <v/>
      </c>
    </row>
    <row r="28">
      <c r="A28" s="25" t="inlineStr">
        <is>
          <t>Moms att betala</t>
        </is>
      </c>
      <c r="B28" s="20" t="n">
        <v>125000</v>
      </c>
      <c r="C28" s="20" t="n">
        <v>130000</v>
      </c>
      <c r="D28" s="20" t="n">
        <v>80000</v>
      </c>
      <c r="E28" s="20" t="n">
        <v>115000</v>
      </c>
      <c r="F28" s="20" t="n">
        <v>125000</v>
      </c>
      <c r="G28" s="20" t="n">
        <v>135000</v>
      </c>
      <c r="H28" s="20" t="n">
        <v>140000</v>
      </c>
      <c r="I28" s="20" t="n">
        <v>125000</v>
      </c>
      <c r="J28" s="20" t="n">
        <v>75000</v>
      </c>
      <c r="K28" s="20" t="n">
        <v>130000</v>
      </c>
      <c r="L28" s="20" t="n">
        <v>140000</v>
      </c>
      <c r="M28" s="20" t="n">
        <v>145000</v>
      </c>
      <c r="N28" s="26">
        <f>SUM(B28:M28)</f>
        <v/>
      </c>
    </row>
    <row r="29">
      <c r="A29" s="25" t="inlineStr">
        <is>
          <t>Preliminärskatt (F-skatt)</t>
        </is>
      </c>
      <c r="B29" s="20" t="n">
        <v>20000</v>
      </c>
      <c r="C29" s="20" t="n">
        <v>20000</v>
      </c>
      <c r="D29" s="20" t="n">
        <v>20000</v>
      </c>
      <c r="E29" s="20" t="n">
        <v>20000</v>
      </c>
      <c r="F29" s="20" t="n">
        <v>20000</v>
      </c>
      <c r="G29" s="20" t="n">
        <v>20000</v>
      </c>
      <c r="H29" s="20" t="n">
        <v>20000</v>
      </c>
      <c r="I29" s="20" t="n">
        <v>20000</v>
      </c>
      <c r="J29" s="20" t="n">
        <v>20000</v>
      </c>
      <c r="K29" s="20" t="n">
        <v>20000</v>
      </c>
      <c r="L29" s="20" t="n">
        <v>20000</v>
      </c>
      <c r="M29" s="20" t="n">
        <v>20000</v>
      </c>
      <c r="N29" s="26">
        <f>SUM(B29:M29)</f>
        <v/>
      </c>
    </row>
    <row r="30">
      <c r="A30" s="25" t="inlineStr">
        <is>
          <t>Hyra och lokalkostnader</t>
        </is>
      </c>
      <c r="B30" s="20" t="n">
        <v>42000</v>
      </c>
      <c r="C30" s="20" t="n">
        <v>42000</v>
      </c>
      <c r="D30" s="20" t="n">
        <v>42000</v>
      </c>
      <c r="E30" s="20" t="n">
        <v>42000</v>
      </c>
      <c r="F30" s="20" t="n">
        <v>42000</v>
      </c>
      <c r="G30" s="20" t="n">
        <v>42000</v>
      </c>
      <c r="H30" s="20" t="n">
        <v>42000</v>
      </c>
      <c r="I30" s="20" t="n">
        <v>42000</v>
      </c>
      <c r="J30" s="20" t="n">
        <v>42000</v>
      </c>
      <c r="K30" s="20" t="n">
        <v>42000</v>
      </c>
      <c r="L30" s="20" t="n">
        <v>42000</v>
      </c>
      <c r="M30" s="20" t="n">
        <v>42000</v>
      </c>
      <c r="N30" s="26">
        <f>SUM(B30:M30)</f>
        <v/>
      </c>
    </row>
    <row r="31">
      <c r="A31" s="25" t="inlineStr">
        <is>
          <t>Övriga rörelsekostnader</t>
        </is>
      </c>
      <c r="B31" s="20" t="n">
        <v>45000</v>
      </c>
      <c r="C31" s="20" t="n">
        <v>45000</v>
      </c>
      <c r="D31" s="20" t="n">
        <v>40000</v>
      </c>
      <c r="E31" s="20" t="n">
        <v>45000</v>
      </c>
      <c r="F31" s="20" t="n">
        <v>45000</v>
      </c>
      <c r="G31" s="20" t="n">
        <v>45000</v>
      </c>
      <c r="H31" s="20" t="n">
        <v>50000</v>
      </c>
      <c r="I31" s="20" t="n">
        <v>45000</v>
      </c>
      <c r="J31" s="20" t="n">
        <v>35000</v>
      </c>
      <c r="K31" s="20" t="n">
        <v>45000</v>
      </c>
      <c r="L31" s="20" t="n">
        <v>45000</v>
      </c>
      <c r="M31" s="20" t="n">
        <v>50000</v>
      </c>
      <c r="N31" s="26">
        <f>SUM(B31:M31)</f>
        <v/>
      </c>
    </row>
    <row r="32">
      <c r="A32" s="25" t="inlineStr">
        <is>
          <t>Räntor och amorteringar</t>
        </is>
      </c>
      <c r="B32" s="20" t="n">
        <v>12000</v>
      </c>
      <c r="C32" s="20" t="n">
        <v>12000</v>
      </c>
      <c r="D32" s="20" t="n">
        <v>12000</v>
      </c>
      <c r="E32" s="20" t="n">
        <v>12000</v>
      </c>
      <c r="F32" s="20" t="n">
        <v>12000</v>
      </c>
      <c r="G32" s="20" t="n">
        <v>12000</v>
      </c>
      <c r="H32" s="20" t="n">
        <v>12000</v>
      </c>
      <c r="I32" s="20" t="n">
        <v>12000</v>
      </c>
      <c r="J32" s="20" t="n">
        <v>12000</v>
      </c>
      <c r="K32" s="20" t="n">
        <v>12000</v>
      </c>
      <c r="L32" s="20" t="n">
        <v>12000</v>
      </c>
      <c r="M32" s="20" t="n">
        <v>12000</v>
      </c>
      <c r="N32" s="26">
        <f>SUM(B32:M32)</f>
        <v/>
      </c>
    </row>
    <row r="33">
      <c r="A33" s="25" t="inlineStr">
        <is>
          <t>Investeringar</t>
        </is>
      </c>
      <c r="B33" s="20" t="n">
        <v>0</v>
      </c>
      <c r="C33" s="20" t="n">
        <v>0</v>
      </c>
      <c r="D33" s="20" t="n">
        <v>95000</v>
      </c>
      <c r="E33" s="20" t="n">
        <v>0</v>
      </c>
      <c r="F33" s="20" t="n">
        <v>0</v>
      </c>
      <c r="G33" s="20" t="n">
        <v>0</v>
      </c>
      <c r="H33" s="20" t="n">
        <v>0</v>
      </c>
      <c r="I33" s="20" t="n">
        <v>0</v>
      </c>
      <c r="J33" s="20" t="n">
        <v>0</v>
      </c>
      <c r="K33" s="20" t="n">
        <v>0</v>
      </c>
      <c r="L33" s="20" t="n">
        <v>0</v>
      </c>
      <c r="M33" s="20" t="n">
        <v>0</v>
      </c>
      <c r="N33" s="26">
        <f>SUM(B33:M33)</f>
        <v/>
      </c>
    </row>
    <row r="34">
      <c r="A34" s="25" t="inlineStr">
        <is>
          <t>Övriga utbetalningar</t>
        </is>
      </c>
      <c r="B34" s="20" t="n">
        <v>0</v>
      </c>
      <c r="C34" s="20" t="n">
        <v>0</v>
      </c>
      <c r="D34" s="20" t="n">
        <v>0</v>
      </c>
      <c r="E34" s="20" t="n">
        <v>0</v>
      </c>
      <c r="F34" s="20" t="n">
        <v>0</v>
      </c>
      <c r="G34" s="20" t="n">
        <v>0</v>
      </c>
      <c r="H34" s="20" t="n">
        <v>0</v>
      </c>
      <c r="I34" s="20" t="n">
        <v>0</v>
      </c>
      <c r="J34" s="20" t="n">
        <v>0</v>
      </c>
      <c r="K34" s="20" t="n">
        <v>0</v>
      </c>
      <c r="L34" s="20" t="n">
        <v>0</v>
      </c>
      <c r="M34" s="20" t="n">
        <v>0</v>
      </c>
      <c r="N34" s="26">
        <f>SUM(B34:M34)</f>
        <v/>
      </c>
    </row>
    <row r="35">
      <c r="A35" s="27" t="inlineStr">
        <is>
          <t>Summa utbetalningar</t>
        </is>
      </c>
      <c r="B35" s="28">
        <f>SUM(B25:B34)</f>
        <v/>
      </c>
      <c r="C35" s="28">
        <f>SUM(C25:C34)</f>
        <v/>
      </c>
      <c r="D35" s="28">
        <f>SUM(D25:D34)</f>
        <v/>
      </c>
      <c r="E35" s="28">
        <f>SUM(E25:E34)</f>
        <v/>
      </c>
      <c r="F35" s="28">
        <f>SUM(F25:F34)</f>
        <v/>
      </c>
      <c r="G35" s="28">
        <f>SUM(G25:G34)</f>
        <v/>
      </c>
      <c r="H35" s="28">
        <f>SUM(H25:H34)</f>
        <v/>
      </c>
      <c r="I35" s="28">
        <f>SUM(I25:I34)</f>
        <v/>
      </c>
      <c r="J35" s="28">
        <f>SUM(J25:J34)</f>
        <v/>
      </c>
      <c r="K35" s="28">
        <f>SUM(K25:K34)</f>
        <v/>
      </c>
      <c r="L35" s="28">
        <f>SUM(L25:L34)</f>
        <v/>
      </c>
      <c r="M35" s="28">
        <f>SUM(M25:M34)</f>
        <v/>
      </c>
      <c r="N35" s="28">
        <f>SUM(B35:M35)</f>
        <v/>
      </c>
    </row>
    <row r="36">
      <c r="A36" s="22" t="n"/>
      <c r="B36" s="22" t="n"/>
      <c r="C36" s="22" t="n"/>
      <c r="D36" s="22" t="n"/>
      <c r="E36" s="22" t="n"/>
      <c r="F36" s="22" t="n"/>
      <c r="G36" s="22" t="n"/>
      <c r="H36" s="22" t="n"/>
      <c r="I36" s="22" t="n"/>
      <c r="J36" s="22" t="n"/>
      <c r="K36" s="22" t="n"/>
      <c r="L36" s="22" t="n"/>
      <c r="M36" s="22" t="n"/>
      <c r="N36" s="22" t="n"/>
    </row>
    <row r="37">
      <c r="A37" s="19" t="inlineStr">
        <is>
          <t>Nettokassaflöde (inbetalningar − utbetalningar)</t>
        </is>
      </c>
      <c r="B37" s="26">
        <f>B22-B35</f>
        <v/>
      </c>
      <c r="C37" s="26">
        <f>C22-C35</f>
        <v/>
      </c>
      <c r="D37" s="26">
        <f>D22-D35</f>
        <v/>
      </c>
      <c r="E37" s="26">
        <f>E22-E35</f>
        <v/>
      </c>
      <c r="F37" s="26">
        <f>F22-F35</f>
        <v/>
      </c>
      <c r="G37" s="26">
        <f>G22-G35</f>
        <v/>
      </c>
      <c r="H37" s="26">
        <f>H22-H35</f>
        <v/>
      </c>
      <c r="I37" s="26">
        <f>I22-I35</f>
        <v/>
      </c>
      <c r="J37" s="26">
        <f>J22-J35</f>
        <v/>
      </c>
      <c r="K37" s="26">
        <f>K22-K35</f>
        <v/>
      </c>
      <c r="L37" s="26">
        <f>L22-L35</f>
        <v/>
      </c>
      <c r="M37" s="26">
        <f>M22-M35</f>
        <v/>
      </c>
      <c r="N37" s="26">
        <f>SUM(B37:M37)</f>
        <v/>
      </c>
    </row>
    <row r="38">
      <c r="A38" s="27" t="inlineStr">
        <is>
          <t>Utgående likvida medel</t>
        </is>
      </c>
      <c r="B38" s="28">
        <f>B14+B37</f>
        <v/>
      </c>
      <c r="C38" s="28">
        <f>C14+C37</f>
        <v/>
      </c>
      <c r="D38" s="28">
        <f>D14+D37</f>
        <v/>
      </c>
      <c r="E38" s="28">
        <f>E14+E37</f>
        <v/>
      </c>
      <c r="F38" s="28">
        <f>F14+F37</f>
        <v/>
      </c>
      <c r="G38" s="28">
        <f>G14+G37</f>
        <v/>
      </c>
      <c r="H38" s="28">
        <f>H14+H37</f>
        <v/>
      </c>
      <c r="I38" s="28">
        <f>I14+I37</f>
        <v/>
      </c>
      <c r="J38" s="28">
        <f>J14+J37</f>
        <v/>
      </c>
      <c r="K38" s="28">
        <f>K14+K37</f>
        <v/>
      </c>
      <c r="L38" s="28">
        <f>L14+L37</f>
        <v/>
      </c>
      <c r="M38" s="28">
        <f>M14+M37</f>
        <v/>
      </c>
      <c r="N38" s="28">
        <f>M38</f>
        <v/>
      </c>
    </row>
    <row r="39">
      <c r="A39" s="25" t="inlineStr">
        <is>
          <t>Marginal mot kassabuffert</t>
        </is>
      </c>
      <c r="B39" s="21">
        <f>B38-$B$9</f>
        <v/>
      </c>
      <c r="C39" s="21">
        <f>C38-$B$9</f>
        <v/>
      </c>
      <c r="D39" s="21">
        <f>D38-$B$9</f>
        <v/>
      </c>
      <c r="E39" s="21">
        <f>E38-$B$9</f>
        <v/>
      </c>
      <c r="F39" s="21">
        <f>F38-$B$9</f>
        <v/>
      </c>
      <c r="G39" s="21">
        <f>G38-$B$9</f>
        <v/>
      </c>
      <c r="H39" s="21">
        <f>H38-$B$9</f>
        <v/>
      </c>
      <c r="I39" s="21">
        <f>I38-$B$9</f>
        <v/>
      </c>
      <c r="J39" s="21">
        <f>J38-$B$9</f>
        <v/>
      </c>
      <c r="K39" s="21">
        <f>K38-$B$9</f>
        <v/>
      </c>
      <c r="L39" s="21">
        <f>L38-$B$9</f>
        <v/>
      </c>
      <c r="M39" s="21">
        <f>M38-$B$9</f>
        <v/>
      </c>
      <c r="N39" s="29">
        <f>M39</f>
        <v/>
      </c>
    </row>
    <row r="40"/>
    <row r="41">
      <c r="A41" s="12" t="inlineStr">
        <is>
          <t>Gula celler med blå text fylls i av dig. Vita celler innehåller formler och ska inte ändras. Röd markering = utgående likvida medel under din kassabuffert.</t>
        </is>
      </c>
    </row>
    <row r="42">
      <c r="A42" s="12" t="inlineStr">
        <is>
          <t>Kundinbetalningarna beräknas genom att faktureringen flyttas fram med betaltiden avrundad till hela månader (t.ex. 30 dagar = 1 månad, 45 dagar = 2 månader).</t>
        </is>
      </c>
    </row>
    <row r="43">
      <c r="A43" s="12" t="inlineStr">
        <is>
          <t>Mall från Finansia, finansia.se. Version 1.3, september 2026.</t>
        </is>
      </c>
    </row>
  </sheetData>
  <mergeCells count="1">
    <mergeCell ref="B6:D6"/>
  </mergeCells>
  <conditionalFormatting sqref="B39:N39">
    <cfRule type="cellIs" priority="1" operator="lessThan" dxfId="0">
      <formula>0</formula>
    </cfRule>
  </conditionalFormatting>
  <conditionalFormatting sqref="B38:N38">
    <cfRule type="cellIs" priority="2" operator="lessThan" dxfId="0">
      <formula>0</formula>
    </cfRule>
  </conditionalFormatting>
  <pageMargins left="0.4" right="0.4" top="0.5" bottom="0.5"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2026-09-15T08:13:24Z</dcterms:created>
  <dcterms:modified xmlns:dcterms="http://purl.org/dc/terms/" xmlns:xsi="http://www.w3.org/2001/XMLSchema-instance" xsi:type="dcterms:W3CDTF">2026-09-30T08:13:13Z</dcterms:modified>
</cp:coreProperties>
</file>